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aculty-led\FLIIE\FY21\RFP\"/>
    </mc:Choice>
  </mc:AlternateContent>
  <xr:revisionPtr revIDLastSave="0" documentId="13_ncr:1_{91773149-FCB1-4D3C-9C26-0798711454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AMPL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3" l="1"/>
  <c r="D30" i="3"/>
  <c r="B20" i="3" l="1"/>
  <c r="C51" i="3" l="1"/>
  <c r="D51" i="3" s="1"/>
  <c r="D56" i="3" s="1"/>
  <c r="C58" i="3" l="1"/>
  <c r="D58" i="3" s="1"/>
  <c r="D60" i="3" s="1"/>
  <c r="D45" i="3"/>
  <c r="D14" i="3"/>
  <c r="D18" i="3"/>
  <c r="D20" i="3"/>
  <c r="D22" i="3"/>
  <c r="D24" i="3"/>
  <c r="D26" i="3"/>
  <c r="D28" i="3"/>
  <c r="D32" i="3"/>
  <c r="C16" i="3"/>
  <c r="D16" i="3" s="1"/>
  <c r="D12" i="3" l="1"/>
  <c r="D34" i="3" s="1"/>
  <c r="D35" i="3" s="1"/>
  <c r="D50" i="3" l="1"/>
  <c r="D52" i="3" s="1"/>
</calcChain>
</file>

<file path=xl/sharedStrings.xml><?xml version="1.0" encoding="utf-8"?>
<sst xmlns="http://schemas.openxmlformats.org/spreadsheetml/2006/main" count="118" uniqueCount="58">
  <si>
    <t>Faculty-Led International Immersion Experience BUDGET PAGE</t>
  </si>
  <si>
    <t>Amount</t>
  </si>
  <si>
    <t>Quantity</t>
  </si>
  <si>
    <t>TOTAL</t>
  </si>
  <si>
    <t>Honoraria to individuals or organizations</t>
  </si>
  <si>
    <t>BUDGET ESTIMATES</t>
  </si>
  <si>
    <t>Tickets/admissions</t>
  </si>
  <si>
    <t>In-country transportation</t>
  </si>
  <si>
    <t xml:space="preserve">Housing </t>
  </si>
  <si>
    <t>In-country services</t>
  </si>
  <si>
    <t>In-country admin / miscellaneous costs</t>
  </si>
  <si>
    <t>EXAMPLE</t>
  </si>
  <si>
    <t>International Flight from MSP to ____</t>
  </si>
  <si>
    <t>Breakfast included in hostel, lunch @ $10 + dinner @$15 x 21 days</t>
  </si>
  <si>
    <t>International tracphones for faculty</t>
  </si>
  <si>
    <t>Target Number of Students</t>
  </si>
  <si>
    <t>Program Name:</t>
  </si>
  <si>
    <r>
      <t>TRAVEL</t>
    </r>
    <r>
      <rPr>
        <b/>
        <sz val="11"/>
        <color rgb="FF00B05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(please list details in space provided below each line item, if necessary)</t>
    </r>
  </si>
  <si>
    <r>
      <rPr>
        <b/>
        <sz val="11"/>
        <color theme="1"/>
        <rFont val="Calibri"/>
        <family val="2"/>
        <scheme val="minor"/>
      </rPr>
      <t>FACULTY / STAFF:</t>
    </r>
    <r>
      <rPr>
        <sz val="11"/>
        <color theme="1"/>
        <rFont val="Calibri"/>
        <family val="2"/>
        <scheme val="minor"/>
      </rPr>
      <t xml:space="preserve"> International transportation to and from FLIIE destination</t>
    </r>
  </si>
  <si>
    <r>
      <t xml:space="preserve">STUDENTS: </t>
    </r>
    <r>
      <rPr>
        <b/>
        <sz val="11"/>
        <color rgb="FFFF0000"/>
        <rFont val="Calibri"/>
        <family val="2"/>
        <scheme val="minor"/>
      </rPr>
      <t>GROUP FLIGHT ONLY*</t>
    </r>
  </si>
  <si>
    <t>Private bus from airport, local city transportation ($20 per person)</t>
  </si>
  <si>
    <t>PROGRAM COSTS</t>
  </si>
  <si>
    <t>ADDITIONAL COSTS</t>
  </si>
  <si>
    <t>FLIIE CONTRIBUTIONS</t>
  </si>
  <si>
    <t>Subtotal for travel and supplies expenses</t>
  </si>
  <si>
    <t>Additional Costs Per Student</t>
  </si>
  <si>
    <t>TOTAL COST PER STUDENT</t>
  </si>
  <si>
    <r>
      <t>INDIVIDUAL AIRFARE</t>
    </r>
    <r>
      <rPr>
        <b/>
        <sz val="11"/>
        <color theme="1"/>
        <rFont val="Calibri"/>
        <family val="2"/>
        <scheme val="minor"/>
      </rPr>
      <t xml:space="preserve"> (not included as part of program budget) </t>
    </r>
  </si>
  <si>
    <t>FLIIE contribution per student: $500 per student per week, up to max. $2,000 / student</t>
  </si>
  <si>
    <t>TOTAL FLIIE CONTRIBUTIONS from Blugold Commitment Differential Tuition</t>
  </si>
  <si>
    <t>Total Estimated FLIIE contributions to program fees</t>
  </si>
  <si>
    <t>Stipends to Faculty ($1,500 per faculty / staff member)</t>
  </si>
  <si>
    <t>credits</t>
  </si>
  <si>
    <t>tuition</t>
  </si>
  <si>
    <t>Estimated cost for student meals (per person)</t>
  </si>
  <si>
    <t>Estimated passport / visa costs (per person)</t>
  </si>
  <si>
    <t>--------------------------------------------------------------------------------------------------------------------------------------------------------------</t>
  </si>
  <si>
    <t>Hostel @ $25/night/person x 20 nights (14 peple = 12 students and 2 faculty leaders)</t>
  </si>
  <si>
    <t>Faculty / Staff Meals</t>
  </si>
  <si>
    <t>Lecture room rental, bilingual guide</t>
  </si>
  <si>
    <t>Phone cards, tips</t>
  </si>
  <si>
    <t>3 museums (12 students and 2 faculty leaders)</t>
  </si>
  <si>
    <t>Five lectures from local professionals</t>
  </si>
  <si>
    <t>Estimated Student Program Fee (Program costs + Additional costs per student)</t>
  </si>
  <si>
    <t>weeks</t>
  </si>
  <si>
    <t>stipend</t>
  </si>
  <si>
    <t>faculty</t>
  </si>
  <si>
    <t>FLIIE FUNDING CONTRIBUTIONS:</t>
  </si>
  <si>
    <t>Length of Program (number of weeks: 1-15 days = 2 weeks, 16-22 days = 3 weeks, 23 or more days = 4 weeks)</t>
  </si>
  <si>
    <t>* If students are not travelling as a group, leave this item blank, and fill in below</t>
  </si>
  <si>
    <t>Supplies (please list if applicable)</t>
  </si>
  <si>
    <t>CISI Insurance (9-15 days = $18; 16-22 days = $26, 23 +days = $35 per person)</t>
  </si>
  <si>
    <t>Estimated Program Fee per Student</t>
  </si>
  <si>
    <t>Personal Expenses</t>
  </si>
  <si>
    <r>
      <rPr>
        <b/>
        <sz val="11"/>
        <color theme="1"/>
        <rFont val="Calibri"/>
        <family val="2"/>
        <scheme val="minor"/>
      </rPr>
      <t xml:space="preserve">TUITION: </t>
    </r>
    <r>
      <rPr>
        <sz val="11"/>
        <color theme="1"/>
        <rFont val="Calibri"/>
        <family val="2"/>
        <scheme val="minor"/>
      </rPr>
      <t>only enter the number of credits earned while on the actual immersion program, itself</t>
    </r>
  </si>
  <si>
    <t>$357.63 per credit</t>
  </si>
  <si>
    <t>Application Fee</t>
  </si>
  <si>
    <t>Example UWEC Immersion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</si>
</sst>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ont="1" applyBorder="1" applyAlignment="1"/>
    <xf numFmtId="0" fontId="0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42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Font="1" applyFill="1" applyBorder="1" applyAlignment="1" applyProtection="1"/>
    <xf numFmtId="42" fontId="0" fillId="2" borderId="2" xfId="0" applyNumberFormat="1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Protection="1"/>
    <xf numFmtId="0" fontId="6" fillId="0" borderId="0" xfId="0" applyFont="1" applyBorder="1" applyAlignment="1" applyProtection="1">
      <protection locked="0"/>
    </xf>
    <xf numFmtId="42" fontId="0" fillId="0" borderId="2" xfId="0" applyNumberFormat="1" applyFont="1" applyFill="1" applyBorder="1" applyAlignment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protection locked="0"/>
    </xf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Alignment="1"/>
    <xf numFmtId="0" fontId="0" fillId="2" borderId="0" xfId="0" applyFont="1" applyFill="1" applyBorder="1" applyAlignment="1" applyProtection="1">
      <alignment horizontal="center"/>
      <protection locked="0"/>
    </xf>
    <xf numFmtId="44" fontId="0" fillId="0" borderId="0" xfId="0" applyNumberFormat="1" applyFont="1" applyBorder="1" applyAlignment="1" applyProtection="1">
      <protection locked="0"/>
    </xf>
    <xf numFmtId="0" fontId="0" fillId="0" borderId="0" xfId="0" applyFont="1" applyBorder="1" applyAlignment="1" applyProtection="1">
      <alignment horizontal="left"/>
    </xf>
    <xf numFmtId="44" fontId="0" fillId="0" borderId="0" xfId="0" applyNumberFormat="1" applyFont="1" applyBorder="1" applyAlignment="1" applyProtection="1"/>
    <xf numFmtId="44" fontId="7" fillId="0" borderId="0" xfId="0" applyNumberFormat="1" applyFont="1" applyBorder="1" applyAlignment="1"/>
    <xf numFmtId="44" fontId="1" fillId="0" borderId="0" xfId="0" applyNumberFormat="1" applyFont="1" applyBorder="1" applyAlignment="1" applyProtection="1"/>
    <xf numFmtId="44" fontId="2" fillId="0" borderId="0" xfId="0" applyNumberFormat="1" applyFont="1" applyBorder="1" applyAlignment="1" applyProtection="1">
      <alignment horizontal="center"/>
    </xf>
    <xf numFmtId="44" fontId="0" fillId="4" borderId="0" xfId="0" applyNumberFormat="1" applyFont="1" applyFill="1" applyBorder="1" applyAlignment="1" applyProtection="1"/>
    <xf numFmtId="44" fontId="0" fillId="0" borderId="0" xfId="0" applyNumberFormat="1" applyFont="1" applyBorder="1" applyAlignment="1"/>
    <xf numFmtId="0" fontId="1" fillId="4" borderId="1" xfId="0" applyFont="1" applyFill="1" applyBorder="1" applyAlignment="1"/>
    <xf numFmtId="0" fontId="0" fillId="0" borderId="0" xfId="0" applyFont="1" applyBorder="1" applyAlignment="1" applyProtection="1">
      <alignment horizontal="center"/>
    </xf>
    <xf numFmtId="44" fontId="0" fillId="2" borderId="2" xfId="0" applyNumberFormat="1" applyFont="1" applyFill="1" applyBorder="1" applyAlignment="1" applyProtection="1">
      <protection locked="0"/>
    </xf>
    <xf numFmtId="44" fontId="0" fillId="0" borderId="2" xfId="0" applyNumberFormat="1" applyFont="1" applyFill="1" applyBorder="1" applyAlignment="1" applyProtection="1">
      <protection locked="0"/>
    </xf>
    <xf numFmtId="44" fontId="0" fillId="0" borderId="0" xfId="0" applyNumberFormat="1" applyFont="1" applyBorder="1" applyAlignment="1" applyProtection="1">
      <alignment horizontal="center"/>
      <protection locked="0"/>
    </xf>
    <xf numFmtId="44" fontId="0" fillId="0" borderId="0" xfId="0" applyNumberFormat="1" applyFont="1" applyBorder="1" applyAlignment="1" applyProtection="1">
      <alignment horizontal="center"/>
    </xf>
    <xf numFmtId="44" fontId="1" fillId="0" borderId="0" xfId="0" applyNumberFormat="1" applyFont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>
      <alignment horizontal="center"/>
      <protection locked="0"/>
    </xf>
    <xf numFmtId="44" fontId="0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1" fillId="4" borderId="3" xfId="0" applyFont="1" applyFill="1" applyBorder="1" applyAlignment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/>
    <xf numFmtId="0" fontId="3" fillId="0" borderId="0" xfId="0" applyFont="1" applyBorder="1" applyAlignment="1" applyProtection="1">
      <alignment horizontal="left"/>
    </xf>
    <xf numFmtId="42" fontId="0" fillId="6" borderId="0" xfId="0" applyNumberFormat="1" applyFont="1" applyFill="1" applyBorder="1" applyAlignment="1" applyProtection="1">
      <protection locked="0"/>
    </xf>
    <xf numFmtId="0" fontId="11" fillId="0" borderId="0" xfId="0" applyFont="1" applyBorder="1" applyAlignment="1"/>
    <xf numFmtId="0" fontId="11" fillId="0" borderId="0" xfId="0" applyFont="1" applyBorder="1" applyAlignment="1" applyProtection="1"/>
    <xf numFmtId="44" fontId="11" fillId="0" borderId="0" xfId="0" applyNumberFormat="1" applyFont="1" applyBorder="1" applyAlignment="1" applyProtection="1"/>
    <xf numFmtId="0" fontId="1" fillId="6" borderId="0" xfId="0" applyFont="1" applyFill="1" applyAlignment="1">
      <alignment vertical="center" textRotation="90"/>
    </xf>
    <xf numFmtId="44" fontId="0" fillId="0" borderId="5" xfId="0" applyNumberFormat="1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44" fontId="0" fillId="0" borderId="5" xfId="0" applyNumberFormat="1" applyFont="1" applyBorder="1" applyAlignment="1"/>
    <xf numFmtId="0" fontId="0" fillId="0" borderId="5" xfId="0" applyFont="1" applyBorder="1" applyAlignment="1"/>
    <xf numFmtId="0" fontId="0" fillId="6" borderId="0" xfId="0" applyFont="1" applyFill="1" applyBorder="1" applyAlignment="1"/>
    <xf numFmtId="0" fontId="0" fillId="6" borderId="0" xfId="0" quotePrefix="1" applyFont="1" applyFill="1" applyBorder="1" applyAlignment="1"/>
    <xf numFmtId="0" fontId="0" fillId="4" borderId="0" xfId="0" applyFont="1" applyFill="1" applyBorder="1" applyAlignment="1"/>
    <xf numFmtId="44" fontId="9" fillId="4" borderId="3" xfId="0" applyNumberFormat="1" applyFont="1" applyFill="1" applyBorder="1" applyAlignment="1" applyProtection="1">
      <protection locked="0"/>
    </xf>
    <xf numFmtId="44" fontId="9" fillId="4" borderId="1" xfId="0" applyNumberFormat="1" applyFont="1" applyFill="1" applyBorder="1" applyAlignment="1" applyProtection="1">
      <protection locked="0"/>
    </xf>
    <xf numFmtId="0" fontId="7" fillId="0" borderId="0" xfId="0" applyFont="1" applyBorder="1" applyAlignment="1"/>
    <xf numFmtId="44" fontId="0" fillId="7" borderId="0" xfId="0" applyNumberFormat="1" applyFont="1" applyFill="1" applyBorder="1" applyAlignment="1" applyProtection="1">
      <protection locked="0"/>
    </xf>
    <xf numFmtId="0" fontId="1" fillId="7" borderId="3" xfId="0" applyFont="1" applyFill="1" applyBorder="1" applyAlignment="1" applyProtection="1"/>
    <xf numFmtId="44" fontId="10" fillId="9" borderId="0" xfId="0" applyNumberFormat="1" applyFont="1" applyFill="1" applyBorder="1" applyAlignment="1"/>
    <xf numFmtId="0" fontId="10" fillId="9" borderId="0" xfId="0" applyFont="1" applyFill="1" applyBorder="1" applyAlignment="1"/>
    <xf numFmtId="44" fontId="13" fillId="7" borderId="3" xfId="0" applyNumberFormat="1" applyFont="1" applyFill="1" applyBorder="1" applyAlignment="1" applyProtection="1">
      <protection locked="0"/>
    </xf>
    <xf numFmtId="44" fontId="1" fillId="5" borderId="0" xfId="0" applyNumberFormat="1" applyFont="1" applyFill="1" applyBorder="1" applyAlignment="1" applyProtection="1"/>
    <xf numFmtId="44" fontId="1" fillId="5" borderId="0" xfId="0" applyNumberFormat="1" applyFont="1" applyFill="1" applyBorder="1" applyAlignment="1" applyProtection="1">
      <protection locked="0"/>
    </xf>
    <xf numFmtId="44" fontId="0" fillId="8" borderId="0" xfId="0" applyNumberFormat="1" applyFont="1" applyFill="1" applyBorder="1" applyAlignment="1" applyProtection="1">
      <protection locked="0"/>
    </xf>
    <xf numFmtId="0" fontId="0" fillId="8" borderId="0" xfId="0" applyFont="1" applyFill="1" applyBorder="1" applyAlignment="1" applyProtection="1"/>
    <xf numFmtId="44" fontId="1" fillId="5" borderId="7" xfId="0" applyNumberFormat="1" applyFont="1" applyFill="1" applyBorder="1" applyAlignment="1" applyProtection="1"/>
    <xf numFmtId="0" fontId="0" fillId="5" borderId="6" xfId="0" applyFont="1" applyFill="1" applyBorder="1" applyAlignment="1" applyProtection="1"/>
    <xf numFmtId="44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42" fontId="0" fillId="0" borderId="0" xfId="0" applyNumberFormat="1" applyFont="1" applyBorder="1" applyAlignment="1" applyProtection="1">
      <alignment horizontal="center"/>
      <protection locked="0"/>
    </xf>
    <xf numFmtId="44" fontId="0" fillId="0" borderId="8" xfId="0" applyNumberFormat="1" applyFont="1" applyFill="1" applyBorder="1" applyAlignment="1" applyProtection="1"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44" fontId="0" fillId="0" borderId="9" xfId="0" applyNumberFormat="1" applyFont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0" fontId="11" fillId="4" borderId="0" xfId="0" applyFont="1" applyFill="1" applyAlignment="1">
      <alignment vertical="center" textRotation="90"/>
    </xf>
    <xf numFmtId="0" fontId="11" fillId="5" borderId="0" xfId="0" applyFont="1" applyFill="1" applyAlignment="1">
      <alignment vertical="center" textRotation="90"/>
    </xf>
    <xf numFmtId="0" fontId="12" fillId="5" borderId="0" xfId="0" applyFont="1" applyFill="1" applyAlignment="1">
      <alignment vertical="center" textRotation="90"/>
    </xf>
    <xf numFmtId="42" fontId="11" fillId="7" borderId="0" xfId="0" applyNumberFormat="1" applyFont="1" applyFill="1" applyBorder="1" applyAlignment="1" applyProtection="1">
      <alignment horizontal="right" vertical="center" textRotation="90"/>
      <protection locked="0"/>
    </xf>
    <xf numFmtId="0" fontId="7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/>
    <xf numFmtId="44" fontId="7" fillId="3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CC99"/>
      <color rgb="FFFF7C80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66"/>
  <sheetViews>
    <sheetView tabSelected="1" zoomScaleNormal="100" workbookViewId="0">
      <selection activeCell="J11" sqref="J11"/>
    </sheetView>
  </sheetViews>
  <sheetFormatPr defaultColWidth="8.85546875" defaultRowHeight="15" x14ac:dyDescent="0.25"/>
  <cols>
    <col min="1" max="1" width="5.5703125" style="1" customWidth="1"/>
    <col min="2" max="2" width="11.140625" style="1" customWidth="1"/>
    <col min="3" max="3" width="11.7109375" style="1" customWidth="1"/>
    <col min="4" max="4" width="15.85546875" style="32" customWidth="1"/>
    <col min="5" max="5" width="85.140625" style="1" customWidth="1"/>
    <col min="6" max="16384" width="8.85546875" style="1"/>
  </cols>
  <sheetData>
    <row r="1" spans="1:5" s="48" customFormat="1" ht="21" x14ac:dyDescent="0.35">
      <c r="B1" s="49"/>
      <c r="C1" s="49"/>
      <c r="D1" s="50"/>
      <c r="E1" s="49"/>
    </row>
    <row r="2" spans="1:5" x14ac:dyDescent="0.25">
      <c r="B2" s="2"/>
      <c r="C2" s="2"/>
      <c r="D2" s="27"/>
      <c r="E2" s="3" t="s">
        <v>0</v>
      </c>
    </row>
    <row r="3" spans="1:5" x14ac:dyDescent="0.25">
      <c r="B3" s="2"/>
      <c r="C3" s="2"/>
      <c r="D3" s="27"/>
      <c r="E3" s="20" t="s">
        <v>11</v>
      </c>
    </row>
    <row r="4" spans="1:5" x14ac:dyDescent="0.25">
      <c r="B4" s="2"/>
      <c r="C4" s="2"/>
      <c r="D4" s="27"/>
    </row>
    <row r="5" spans="1:5" s="23" customFormat="1" ht="15.75" x14ac:dyDescent="0.25">
      <c r="B5" s="84" t="s">
        <v>16</v>
      </c>
      <c r="C5" s="85"/>
      <c r="D5" s="86" t="s">
        <v>57</v>
      </c>
      <c r="E5" s="85"/>
    </row>
    <row r="6" spans="1:5" s="23" customFormat="1" ht="15.75" x14ac:dyDescent="0.25">
      <c r="B6" s="22"/>
      <c r="D6" s="28"/>
    </row>
    <row r="7" spans="1:5" s="9" customFormat="1" x14ac:dyDescent="0.25">
      <c r="B7" s="44">
        <v>12</v>
      </c>
      <c r="C7" s="13" t="s">
        <v>15</v>
      </c>
    </row>
    <row r="8" spans="1:5" s="9" customFormat="1" x14ac:dyDescent="0.25">
      <c r="B8" s="44">
        <v>3</v>
      </c>
      <c r="C8" s="21" t="s">
        <v>48</v>
      </c>
    </row>
    <row r="9" spans="1:5" x14ac:dyDescent="0.25">
      <c r="B9" s="4" t="s">
        <v>5</v>
      </c>
      <c r="C9" s="4"/>
      <c r="D9" s="29"/>
      <c r="E9" s="4"/>
    </row>
    <row r="10" spans="1:5" x14ac:dyDescent="0.25">
      <c r="B10" s="5" t="s">
        <v>1</v>
      </c>
      <c r="C10" s="6" t="s">
        <v>2</v>
      </c>
      <c r="D10" s="30" t="s">
        <v>3</v>
      </c>
      <c r="E10" s="6"/>
    </row>
    <row r="11" spans="1:5" x14ac:dyDescent="0.25">
      <c r="A11" s="56"/>
      <c r="B11" s="5"/>
      <c r="C11" s="6"/>
      <c r="D11" s="30"/>
      <c r="E11" s="4" t="s">
        <v>17</v>
      </c>
    </row>
    <row r="12" spans="1:5" x14ac:dyDescent="0.25">
      <c r="A12" s="80" t="s">
        <v>21</v>
      </c>
      <c r="B12" s="11">
        <v>1200</v>
      </c>
      <c r="C12" s="12">
        <v>2</v>
      </c>
      <c r="D12" s="31">
        <f>B12*C12</f>
        <v>2400</v>
      </c>
      <c r="E12" s="2" t="s">
        <v>18</v>
      </c>
    </row>
    <row r="13" spans="1:5" x14ac:dyDescent="0.25">
      <c r="A13" s="80"/>
      <c r="B13" s="18"/>
      <c r="C13" s="19"/>
      <c r="D13" s="27"/>
      <c r="E13" s="14" t="s">
        <v>12</v>
      </c>
    </row>
    <row r="14" spans="1:5" x14ac:dyDescent="0.25">
      <c r="A14" s="80"/>
      <c r="B14" s="11">
        <v>0</v>
      </c>
      <c r="C14" s="12">
        <v>0</v>
      </c>
      <c r="D14" s="31">
        <f>B14*C14</f>
        <v>0</v>
      </c>
      <c r="E14" s="4" t="s">
        <v>19</v>
      </c>
    </row>
    <row r="15" spans="1:5" x14ac:dyDescent="0.25">
      <c r="A15" s="80"/>
      <c r="B15" s="18"/>
      <c r="C15" s="19"/>
      <c r="D15" s="27"/>
      <c r="E15" s="14" t="s">
        <v>49</v>
      </c>
    </row>
    <row r="16" spans="1:5" ht="18.75" customHeight="1" x14ac:dyDescent="0.25">
      <c r="A16" s="80"/>
      <c r="B16" s="11">
        <v>500</v>
      </c>
      <c r="C16" s="12">
        <f>C12</f>
        <v>2</v>
      </c>
      <c r="D16" s="31">
        <f>B16*C16</f>
        <v>1000</v>
      </c>
      <c r="E16" s="2" t="s">
        <v>7</v>
      </c>
    </row>
    <row r="17" spans="1:5" x14ac:dyDescent="0.25">
      <c r="A17" s="80"/>
      <c r="B17" s="18"/>
      <c r="C17" s="19"/>
      <c r="D17" s="27"/>
      <c r="E17" s="14" t="s">
        <v>20</v>
      </c>
    </row>
    <row r="18" spans="1:5" x14ac:dyDescent="0.25">
      <c r="A18" s="80"/>
      <c r="B18" s="11">
        <v>500</v>
      </c>
      <c r="C18" s="12">
        <v>14</v>
      </c>
      <c r="D18" s="31">
        <f t="shared" ref="D18:D32" si="0">B18*C18</f>
        <v>7000</v>
      </c>
      <c r="E18" s="2" t="s">
        <v>8</v>
      </c>
    </row>
    <row r="19" spans="1:5" x14ac:dyDescent="0.25">
      <c r="A19" s="80"/>
      <c r="B19" s="18"/>
      <c r="C19" s="19"/>
      <c r="D19" s="27"/>
      <c r="E19" s="14" t="s">
        <v>37</v>
      </c>
    </row>
    <row r="20" spans="1:5" x14ac:dyDescent="0.25">
      <c r="A20" s="80"/>
      <c r="B20" s="11">
        <f>(10+15) *21</f>
        <v>525</v>
      </c>
      <c r="C20" s="12">
        <v>2</v>
      </c>
      <c r="D20" s="31">
        <f t="shared" si="0"/>
        <v>1050</v>
      </c>
      <c r="E20" s="2" t="s">
        <v>38</v>
      </c>
    </row>
    <row r="21" spans="1:5" x14ac:dyDescent="0.25">
      <c r="A21" s="80"/>
      <c r="B21" s="18"/>
      <c r="C21" s="19"/>
      <c r="D21" s="27"/>
      <c r="E21" s="14" t="s">
        <v>13</v>
      </c>
    </row>
    <row r="22" spans="1:5" x14ac:dyDescent="0.25">
      <c r="A22" s="80"/>
      <c r="B22" s="11">
        <v>500</v>
      </c>
      <c r="C22" s="12">
        <v>1</v>
      </c>
      <c r="D22" s="31">
        <f t="shared" si="0"/>
        <v>500</v>
      </c>
      <c r="E22" s="10" t="s">
        <v>9</v>
      </c>
    </row>
    <row r="23" spans="1:5" x14ac:dyDescent="0.25">
      <c r="A23" s="80"/>
      <c r="B23" s="18"/>
      <c r="C23" s="19"/>
      <c r="D23" s="27"/>
      <c r="E23" s="15" t="s">
        <v>39</v>
      </c>
    </row>
    <row r="24" spans="1:5" x14ac:dyDescent="0.25">
      <c r="A24" s="80"/>
      <c r="B24" s="35">
        <v>20</v>
      </c>
      <c r="C24" s="12">
        <v>14</v>
      </c>
      <c r="D24" s="31">
        <f t="shared" si="0"/>
        <v>280</v>
      </c>
      <c r="E24" s="7" t="s">
        <v>10</v>
      </c>
    </row>
    <row r="25" spans="1:5" x14ac:dyDescent="0.25">
      <c r="A25" s="80"/>
      <c r="B25" s="36"/>
      <c r="C25" s="19"/>
      <c r="D25" s="27"/>
      <c r="E25" s="16" t="s">
        <v>40</v>
      </c>
    </row>
    <row r="26" spans="1:5" x14ac:dyDescent="0.25">
      <c r="A26" s="80"/>
      <c r="B26" s="35">
        <v>45</v>
      </c>
      <c r="C26" s="12">
        <v>14</v>
      </c>
      <c r="D26" s="31">
        <f t="shared" si="0"/>
        <v>630</v>
      </c>
      <c r="E26" s="2" t="s">
        <v>6</v>
      </c>
    </row>
    <row r="27" spans="1:5" x14ac:dyDescent="0.25">
      <c r="A27" s="80"/>
      <c r="B27" s="36"/>
      <c r="C27" s="19"/>
      <c r="D27" s="27"/>
      <c r="E27" s="14" t="s">
        <v>41</v>
      </c>
    </row>
    <row r="28" spans="1:5" x14ac:dyDescent="0.25">
      <c r="A28" s="80"/>
      <c r="B28" s="35">
        <v>100</v>
      </c>
      <c r="C28" s="12">
        <v>5</v>
      </c>
      <c r="D28" s="31">
        <f t="shared" si="0"/>
        <v>500</v>
      </c>
      <c r="E28" s="2" t="s">
        <v>4</v>
      </c>
    </row>
    <row r="29" spans="1:5" x14ac:dyDescent="0.25">
      <c r="A29" s="80"/>
      <c r="B29" s="36"/>
      <c r="C29" s="19"/>
      <c r="D29" s="27"/>
      <c r="E29" s="14" t="s">
        <v>42</v>
      </c>
    </row>
    <row r="30" spans="1:5" x14ac:dyDescent="0.25">
      <c r="A30" s="80"/>
      <c r="B30" s="35">
        <v>30</v>
      </c>
      <c r="C30" s="12">
        <v>2</v>
      </c>
      <c r="D30" s="31">
        <f t="shared" ref="D30" si="1">B30*C30</f>
        <v>60</v>
      </c>
      <c r="E30" s="2" t="s">
        <v>50</v>
      </c>
    </row>
    <row r="31" spans="1:5" x14ac:dyDescent="0.25">
      <c r="A31" s="80"/>
      <c r="B31" s="76"/>
      <c r="C31" s="77"/>
      <c r="D31" s="27"/>
      <c r="E31" s="17" t="s">
        <v>14</v>
      </c>
    </row>
    <row r="32" spans="1:5" x14ac:dyDescent="0.25">
      <c r="A32" s="80"/>
      <c r="B32" s="35">
        <v>30</v>
      </c>
      <c r="C32" s="12">
        <v>2</v>
      </c>
      <c r="D32" s="31">
        <f t="shared" si="0"/>
        <v>60</v>
      </c>
      <c r="E32" s="2" t="s">
        <v>51</v>
      </c>
    </row>
    <row r="33" spans="1:5" x14ac:dyDescent="0.25">
      <c r="A33" s="80"/>
      <c r="B33" s="76"/>
      <c r="C33" s="77"/>
      <c r="D33" s="27"/>
      <c r="E33" s="17" t="s">
        <v>14</v>
      </c>
    </row>
    <row r="34" spans="1:5" x14ac:dyDescent="0.25">
      <c r="A34" s="58"/>
      <c r="B34" s="25"/>
      <c r="C34" s="9"/>
      <c r="D34" s="59">
        <f>SUM(D12:D32)</f>
        <v>13480</v>
      </c>
      <c r="E34" s="43" t="s">
        <v>24</v>
      </c>
    </row>
    <row r="35" spans="1:5" ht="15.75" thickBot="1" x14ac:dyDescent="0.3">
      <c r="A35" s="58"/>
      <c r="B35" s="78"/>
      <c r="C35" s="79"/>
      <c r="D35" s="60">
        <f>D34/B7</f>
        <v>1123.3333333333333</v>
      </c>
      <c r="E35" s="33" t="s">
        <v>52</v>
      </c>
    </row>
    <row r="36" spans="1:5" ht="15.75" thickTop="1" x14ac:dyDescent="0.25">
      <c r="A36" s="47"/>
      <c r="B36" s="25"/>
      <c r="C36" s="9"/>
      <c r="D36" s="25"/>
    </row>
    <row r="37" spans="1:5" x14ac:dyDescent="0.25">
      <c r="A37" s="83" t="s">
        <v>22</v>
      </c>
      <c r="B37" s="25"/>
      <c r="C37" s="25"/>
      <c r="D37" s="62">
        <v>1200</v>
      </c>
      <c r="E37" s="46" t="s">
        <v>27</v>
      </c>
    </row>
    <row r="38" spans="1:5" x14ac:dyDescent="0.25">
      <c r="A38" s="83"/>
      <c r="B38" s="37" t="s">
        <v>33</v>
      </c>
      <c r="C38" s="8" t="s">
        <v>32</v>
      </c>
      <c r="D38" s="25"/>
      <c r="E38" s="26"/>
    </row>
    <row r="39" spans="1:5" ht="15" customHeight="1" x14ac:dyDescent="0.25">
      <c r="A39" s="83"/>
      <c r="B39" s="25"/>
      <c r="C39" s="25"/>
      <c r="D39" s="62">
        <v>300</v>
      </c>
      <c r="E39" s="26" t="s">
        <v>34</v>
      </c>
    </row>
    <row r="40" spans="1:5" x14ac:dyDescent="0.25">
      <c r="A40" s="83"/>
      <c r="B40" s="25"/>
      <c r="C40" s="25"/>
      <c r="D40" s="25"/>
      <c r="E40" s="26"/>
    </row>
    <row r="41" spans="1:5" x14ac:dyDescent="0.25">
      <c r="A41" s="83"/>
      <c r="B41" s="25"/>
      <c r="C41" s="25"/>
      <c r="D41" s="62">
        <v>150</v>
      </c>
      <c r="E41" s="26" t="s">
        <v>35</v>
      </c>
    </row>
    <row r="42" spans="1:5" x14ac:dyDescent="0.25">
      <c r="A42" s="83"/>
      <c r="B42" s="25"/>
      <c r="C42" s="25"/>
      <c r="D42" s="25"/>
      <c r="E42" s="26"/>
    </row>
    <row r="43" spans="1:5" x14ac:dyDescent="0.25">
      <c r="A43" s="83"/>
      <c r="B43" s="25"/>
      <c r="C43" s="25"/>
      <c r="D43" s="62">
        <v>150</v>
      </c>
      <c r="E43" s="26" t="s">
        <v>53</v>
      </c>
    </row>
    <row r="44" spans="1:5" x14ac:dyDescent="0.25">
      <c r="A44" s="83"/>
      <c r="B44" s="25"/>
      <c r="C44" s="25"/>
      <c r="D44" s="25"/>
      <c r="E44" s="26"/>
    </row>
    <row r="45" spans="1:5" x14ac:dyDescent="0.25">
      <c r="A45" s="83"/>
      <c r="B45" s="40">
        <v>357.63</v>
      </c>
      <c r="C45" s="24">
        <v>3</v>
      </c>
      <c r="D45" s="62">
        <f t="shared" ref="D45" si="2">B45*C45</f>
        <v>1072.8899999999999</v>
      </c>
      <c r="E45" s="26" t="s">
        <v>54</v>
      </c>
    </row>
    <row r="46" spans="1:5" x14ac:dyDescent="0.25">
      <c r="A46" s="83"/>
      <c r="B46" s="37"/>
      <c r="C46" s="8"/>
      <c r="D46" s="8"/>
      <c r="E46" s="26" t="s">
        <v>55</v>
      </c>
    </row>
    <row r="47" spans="1:5" x14ac:dyDescent="0.25">
      <c r="A47" s="83"/>
      <c r="B47" s="37"/>
      <c r="C47" s="8"/>
      <c r="D47" s="62">
        <v>30</v>
      </c>
      <c r="E47" s="26" t="s">
        <v>56</v>
      </c>
    </row>
    <row r="48" spans="1:5" x14ac:dyDescent="0.25">
      <c r="A48" s="83"/>
      <c r="B48" s="37"/>
      <c r="C48" s="8"/>
      <c r="D48" s="8"/>
      <c r="E48" s="26"/>
    </row>
    <row r="49" spans="1:7" x14ac:dyDescent="0.25">
      <c r="A49" s="83"/>
      <c r="B49" s="37"/>
      <c r="C49" s="75"/>
      <c r="D49" s="66">
        <f>SUM(D39:D47)</f>
        <v>1702.8899999999999</v>
      </c>
      <c r="E49" s="63" t="s">
        <v>25</v>
      </c>
    </row>
    <row r="50" spans="1:7" x14ac:dyDescent="0.25">
      <c r="A50" s="51"/>
      <c r="B50" s="37"/>
      <c r="C50" s="8" t="s">
        <v>44</v>
      </c>
      <c r="D50" s="69">
        <f>D35+D49</f>
        <v>2826.2233333333334</v>
      </c>
      <c r="E50" s="70" t="s">
        <v>43</v>
      </c>
    </row>
    <row r="51" spans="1:7" ht="15.75" customHeight="1" thickBot="1" x14ac:dyDescent="0.3">
      <c r="A51" s="81" t="s">
        <v>23</v>
      </c>
      <c r="B51" s="73">
        <v>500</v>
      </c>
      <c r="C51" s="74">
        <f>B8</f>
        <v>3</v>
      </c>
      <c r="D51" s="71">
        <f>B51*C51</f>
        <v>1500</v>
      </c>
      <c r="E51" s="72" t="s">
        <v>28</v>
      </c>
    </row>
    <row r="52" spans="1:7" s="45" customFormat="1" ht="20.25" customHeight="1" x14ac:dyDescent="0.3">
      <c r="A52" s="81"/>
      <c r="D52" s="64">
        <f>D50-D51</f>
        <v>1326.2233333333334</v>
      </c>
      <c r="E52" s="65" t="s">
        <v>26</v>
      </c>
    </row>
    <row r="53" spans="1:7" s="45" customFormat="1" ht="20.25" customHeight="1" x14ac:dyDescent="0.3">
      <c r="A53" s="81"/>
    </row>
    <row r="54" spans="1:7" ht="15.75" customHeight="1" x14ac:dyDescent="0.25">
      <c r="A54" s="81"/>
      <c r="B54" s="57" t="s">
        <v>36</v>
      </c>
      <c r="C54" s="56"/>
      <c r="D54" s="56"/>
      <c r="E54" s="56"/>
    </row>
    <row r="55" spans="1:7" ht="15.75" x14ac:dyDescent="0.25">
      <c r="A55" s="82"/>
      <c r="C55" s="61" t="s">
        <v>47</v>
      </c>
    </row>
    <row r="56" spans="1:7" x14ac:dyDescent="0.25">
      <c r="A56" s="82"/>
      <c r="D56" s="67">
        <f>D51*B7</f>
        <v>18000</v>
      </c>
      <c r="E56" s="2" t="s">
        <v>30</v>
      </c>
    </row>
    <row r="57" spans="1:7" ht="12.75" customHeight="1" x14ac:dyDescent="0.25">
      <c r="A57" s="82"/>
      <c r="B57" s="38" t="s">
        <v>45</v>
      </c>
      <c r="C57" s="34" t="s">
        <v>46</v>
      </c>
      <c r="F57" s="2"/>
      <c r="G57" s="2"/>
    </row>
    <row r="58" spans="1:7" x14ac:dyDescent="0.25">
      <c r="A58" s="82"/>
      <c r="B58" s="41">
        <v>1500</v>
      </c>
      <c r="C58" s="42">
        <f>C12</f>
        <v>2</v>
      </c>
      <c r="D58" s="67">
        <f>B58*C58</f>
        <v>3000</v>
      </c>
      <c r="E58" s="2" t="s">
        <v>31</v>
      </c>
    </row>
    <row r="59" spans="1:7" x14ac:dyDescent="0.25">
      <c r="A59" s="82"/>
      <c r="B59" s="38"/>
      <c r="C59" s="34"/>
      <c r="D59" s="29"/>
      <c r="E59" s="2"/>
    </row>
    <row r="60" spans="1:7" ht="15.75" customHeight="1" x14ac:dyDescent="0.25">
      <c r="A60" s="82"/>
      <c r="B60" s="39"/>
      <c r="C60" s="3"/>
      <c r="D60" s="68">
        <f>D58+D56</f>
        <v>21000</v>
      </c>
      <c r="E60" s="1" t="s">
        <v>29</v>
      </c>
    </row>
    <row r="61" spans="1:7" ht="8.25" customHeight="1" x14ac:dyDescent="0.25">
      <c r="A61" s="82"/>
      <c r="B61" s="52"/>
      <c r="C61" s="53"/>
      <c r="D61" s="54"/>
      <c r="E61" s="55"/>
    </row>
    <row r="62" spans="1:7" x14ac:dyDescent="0.25">
      <c r="B62" s="32"/>
    </row>
    <row r="63" spans="1:7" x14ac:dyDescent="0.25">
      <c r="B63" s="32"/>
    </row>
    <row r="64" spans="1:7" x14ac:dyDescent="0.25">
      <c r="B64" s="32"/>
    </row>
    <row r="65" spans="2:2" x14ac:dyDescent="0.25">
      <c r="B65" s="32"/>
    </row>
    <row r="66" spans="2:2" x14ac:dyDescent="0.25">
      <c r="B66" s="32"/>
    </row>
  </sheetData>
  <mergeCells count="3">
    <mergeCell ref="A12:A33"/>
    <mergeCell ref="A51:A61"/>
    <mergeCell ref="A37:A49"/>
  </mergeCells>
  <printOptions gridLines="1"/>
  <pageMargins left="0.25" right="0.25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>UWEC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Callihan, Leslie A</dc:creator>
  <cp:lastModifiedBy>DeGrave, Jeff R.</cp:lastModifiedBy>
  <cp:lastPrinted>2014-01-27T20:35:24Z</cp:lastPrinted>
  <dcterms:created xsi:type="dcterms:W3CDTF">2011-10-06T18:24:23Z</dcterms:created>
  <dcterms:modified xsi:type="dcterms:W3CDTF">2019-11-25T21:54:25Z</dcterms:modified>
</cp:coreProperties>
</file>